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avi nyilvántartá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<sst xmlns="http://schemas.openxmlformats.org/spreadsheetml/2006/main" count="23" uniqueCount="23">
  <si>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MUNKAIDŐ NYILVÁNTARTÁS – 2026</t>
  </si>
  <si>
    <t xml:space="preserve">Munkáltató neve:</t>
  </si>
  <si>
    <t xml:space="preserve">Hónap/Év:</t>
  </si>
  <si>
    <t xml:space="preserve">Munkavállaló neve:</t>
  </si>
  <si>
    <t xml:space="preserve">Napi munkaidő (óra):</t>
  </si>
  <si>
    <t xml:space="preserve">Munkakör:</t>
  </si>
  <si>
    <t xml:space="preserve">Munkaidőkeret (hét):</t>
  </si>
  <si>
    <t xml:space="preserve">Nap</t>
  </si>
  <si>
    <t xml:space="preserve">Dátum</t>
  </si>
  <si>
    <t xml:space="preserve">Nap neve</t>
  </si>
  <si>
    <t xml:space="preserve">Munkakezdés</t>
  </si>
  <si>
    <t xml:space="preserve">Munkavégzés</t>
  </si>
  <si>
    <t xml:space="preserve">Munkaórák</t>
  </si>
  <si>
    <t xml:space="preserve">Túlóra</t>
  </si>
  <si>
    <t xml:space="preserve">Készenléti
idő</t>
  </si>
  <si>
    <t xml:space="preserve">Távolléti ok</t>
  </si>
  <si>
    <t xml:space="preserve">Megjegyzés</t>
  </si>
  <si>
    <t xml:space="preserve">HAVI ÖSSZESEN:</t>
  </si>
  <si>
    <t xml:space="preserve">KÖTELEZŐ MUNKAIDŐ (havi):</t>
  </si>
  <si>
    <t xml:space="preserve">KÜLÖNBÖZET (+/-):</t>
  </si>
  <si>
    <t xml:space="preserve">Munkavállaló aláírása: ___________________________</t>
  </si>
  <si>
    <t xml:space="preserve">Munkáltató aláírása: ___________________________</t>
  </si>
  <si>
    <t xml:space="preserve">Távolléti okok: SZ = Szabadság | BT = Betegség/Táppénz | F = Fizetés nélküli szabadság | Ü = Ünnepnap | K = Kiküldetés | I = Igazolatlan távollét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</si>
</sst>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.mm\.dd"/>
    <numFmt numFmtId="166" formatCode="hh:mm"/>
    <numFmt numFmtId="167" formatCode="[h]:mm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95959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EBF3FB"/>
        <bgColor rgb="FFF2F2F2"/>
      </patternFill>
    </fill>
    <fill>
      <patternFill patternType="solid">
        <fgColor rgb="FF1F4E79"/>
        <bgColor rgb="FF003366"/>
      </patternFill>
    </fill>
    <fill>
      <patternFill patternType="solid">
        <fgColor rgb="FFF2F2F2"/>
        <bgColor rgb="FFEBF3FB"/>
      </patternFill>
    </fill>
    <fill>
      <patternFill patternType="solid">
        <fgColor rgb="FF2E75B6"/>
        <bgColor rgb="FF0066CC"/>
      </patternFill>
    </fill>
    <fill>
      <patternFill patternType="solid">
        <fgColor rgb="FFE2EFDA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2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BF3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13"/>
    <col collapsed="false" customWidth="true" hidden="false" outlineLevel="0" max="3" min="3" style="1" width="11"/>
    <col collapsed="false" customWidth="true" hidden="false" outlineLevel="0" max="8" min="4" style="1" width="13"/>
    <col collapsed="false" customWidth="true" hidden="false" outlineLevel="0" max="9" min="9" style="1" width="16"/>
    <col collapsed="false" customWidth="true" hidden="false" outlineLevel="0" max="10" min="10" style="1" width="20"/>
  </cols>
  <sheetData>
    <row r="1" customFormat="false" ht="34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9.5" hidden="false" customHeight="true" outlineLevel="0" collapsed="false">
      <c r="A2" s="3" t="s">
        <v>1</v>
      </c>
      <c r="B2" s="4"/>
      <c r="C2" s="4"/>
      <c r="D2" s="4"/>
      <c r="F2" s="3" t="s">
        <v>2</v>
      </c>
      <c r="G2" s="5"/>
      <c r="H2" s="5"/>
      <c r="I2" s="5"/>
      <c r="J2" s="5"/>
    </row>
    <row r="3" customFormat="false" ht="19.5" hidden="false" customHeight="true" outlineLevel="0" collapsed="false">
      <c r="A3" s="3" t="s">
        <v>3</v>
      </c>
      <c r="B3" s="4"/>
      <c r="C3" s="4"/>
      <c r="D3" s="4"/>
      <c r="F3" s="3" t="s">
        <v>4</v>
      </c>
      <c r="G3" s="5"/>
      <c r="H3" s="5"/>
      <c r="I3" s="5"/>
      <c r="J3" s="5"/>
    </row>
    <row r="4" customFormat="false" ht="19.5" hidden="false" customHeight="true" outlineLevel="0" collapsed="false">
      <c r="A4" s="3" t="s">
        <v>5</v>
      </c>
      <c r="B4" s="4"/>
      <c r="C4" s="4"/>
      <c r="D4" s="4"/>
      <c r="F4" s="3" t="s">
        <v>6</v>
      </c>
      <c r="G4" s="5"/>
      <c r="H4" s="5"/>
      <c r="I4" s="5"/>
      <c r="J4" s="5"/>
    </row>
    <row r="5" customFormat="false" ht="7.5" hidden="false" customHeight="true" outlineLevel="0" collapsed="false"/>
    <row r="6" customFormat="false" ht="31.5" hidden="false" customHeight="true" outlineLevel="0" collapsed="false">
      <c r="A6" s="6" t="s">
        <v>7</v>
      </c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16</v>
      </c>
    </row>
    <row r="7" customFormat="false" ht="18" hidden="false" customHeight="true" outlineLevel="0" collapsed="false">
      <c r="A7" s="7" t="n">
        <v>1</v>
      </c>
      <c r="B7" s="8" t="n">
        <f aca="true">IFERROR(DATE(YEAR(TODAY()),MONTH(TODAY()),1),"")</f>
        <v>46143</v>
      </c>
      <c r="C7" s="7" t="str">
        <f aca="false">IFERROR(CHOOSE(WEEKDAY(B7,2),"Hétfő","Kedd","Szerda","Csütörtök","Péntek","Szombat","Vasárnap"),"")</f>
        <v>Péntek</v>
      </c>
      <c r="D7" s="9"/>
      <c r="E7" s="9"/>
      <c r="F7" s="10" t="str">
        <f aca="false">IFERROR(IF(AND(D7&lt;&gt;"",E7&lt;&gt;""),E7-D7,""),"")</f>
        <v/>
      </c>
      <c r="G7" s="10" t="str">
        <f aca="false">IFERROR(IF(F7&gt;TIME(8,0,0),F7-TIME(8,0,0),""),"")</f>
        <v/>
      </c>
      <c r="H7" s="10"/>
      <c r="I7" s="11"/>
      <c r="J7" s="11"/>
    </row>
    <row r="8" customFormat="false" ht="18" hidden="false" customHeight="true" outlineLevel="0" collapsed="false">
      <c r="A8" s="7" t="n">
        <v>2</v>
      </c>
      <c r="B8" s="8" t="n">
        <f aca="true">IFERROR(DATE(YEAR(TODAY()),MONTH(TODAY()),2),"")</f>
        <v>46144</v>
      </c>
      <c r="C8" s="7" t="str">
        <f aca="false">IFERROR(CHOOSE(WEEKDAY(B8,2),"Hétfő","Kedd","Szerda","Csütörtök","Péntek","Szombat","Vasárnap"),"")</f>
        <v>Szombat</v>
      </c>
      <c r="D8" s="9"/>
      <c r="E8" s="9"/>
      <c r="F8" s="10" t="str">
        <f aca="false">IFERROR(IF(AND(D8&lt;&gt;"",E8&lt;&gt;""),E8-D8,""),"")</f>
        <v/>
      </c>
      <c r="G8" s="10" t="str">
        <f aca="false">IFERROR(IF(F8&gt;TIME(8,0,0),F8-TIME(8,0,0),""),"")</f>
        <v/>
      </c>
      <c r="H8" s="10"/>
      <c r="I8" s="11"/>
      <c r="J8" s="11"/>
    </row>
    <row r="9" customFormat="false" ht="18" hidden="false" customHeight="true" outlineLevel="0" collapsed="false">
      <c r="A9" s="7" t="n">
        <v>3</v>
      </c>
      <c r="B9" s="8" t="n">
        <f aca="true">IFERROR(DATE(YEAR(TODAY()),MONTH(TODAY()),3),"")</f>
        <v>46145</v>
      </c>
      <c r="C9" s="7" t="str">
        <f aca="false">IFERROR(CHOOSE(WEEKDAY(B9,2),"Hétfő","Kedd","Szerda","Csütörtök","Péntek","Szombat","Vasárnap"),"")</f>
        <v>Vasárnap</v>
      </c>
      <c r="D9" s="9"/>
      <c r="E9" s="9"/>
      <c r="F9" s="10" t="str">
        <f aca="false">IFERROR(IF(AND(D9&lt;&gt;"",E9&lt;&gt;""),E9-D9,""),"")</f>
        <v/>
      </c>
      <c r="G9" s="10" t="str">
        <f aca="false">IFERROR(IF(F9&gt;TIME(8,0,0),F9-TIME(8,0,0),""),"")</f>
        <v/>
      </c>
      <c r="H9" s="10"/>
      <c r="I9" s="11"/>
      <c r="J9" s="11"/>
    </row>
    <row r="10" customFormat="false" ht="18" hidden="false" customHeight="true" outlineLevel="0" collapsed="false">
      <c r="A10" s="7" t="n">
        <v>4</v>
      </c>
      <c r="B10" s="8" t="n">
        <f aca="true">IFERROR(DATE(YEAR(TODAY()),MONTH(TODAY()),4),"")</f>
        <v>46146</v>
      </c>
      <c r="C10" s="7" t="str">
        <f aca="false">IFERROR(CHOOSE(WEEKDAY(B10,2),"Hétfő","Kedd","Szerda","Csütörtök","Péntek","Szombat","Vasárnap"),"")</f>
        <v>Hétfő</v>
      </c>
      <c r="D10" s="9"/>
      <c r="E10" s="9"/>
      <c r="F10" s="10" t="str">
        <f aca="false">IFERROR(IF(AND(D10&lt;&gt;"",E10&lt;&gt;""),E10-D10,""),"")</f>
        <v/>
      </c>
      <c r="G10" s="10" t="str">
        <f aca="false">IFERROR(IF(F10&gt;TIME(8,0,0),F10-TIME(8,0,0),""),"")</f>
        <v/>
      </c>
      <c r="H10" s="10"/>
      <c r="I10" s="11"/>
      <c r="J10" s="11"/>
    </row>
    <row r="11" customFormat="false" ht="18" hidden="false" customHeight="true" outlineLevel="0" collapsed="false">
      <c r="A11" s="7" t="n">
        <v>5</v>
      </c>
      <c r="B11" s="8" t="n">
        <f aca="true">IFERROR(DATE(YEAR(TODAY()),MONTH(TODAY()),5),"")</f>
        <v>46147</v>
      </c>
      <c r="C11" s="7" t="str">
        <f aca="false">IFERROR(CHOOSE(WEEKDAY(B11,2),"Hétfő","Kedd","Szerda","Csütörtök","Péntek","Szombat","Vasárnap"),"")</f>
        <v>Kedd</v>
      </c>
      <c r="D11" s="9"/>
      <c r="E11" s="9"/>
      <c r="F11" s="10" t="str">
        <f aca="false">IFERROR(IF(AND(D11&lt;&gt;"",E11&lt;&gt;""),E11-D11,""),"")</f>
        <v/>
      </c>
      <c r="G11" s="10" t="str">
        <f aca="false">IFERROR(IF(F11&gt;TIME(8,0,0),F11-TIME(8,0,0),""),"")</f>
        <v/>
      </c>
      <c r="H11" s="10"/>
      <c r="I11" s="11"/>
      <c r="J11" s="11"/>
    </row>
    <row r="12" customFormat="false" ht="18" hidden="false" customHeight="true" outlineLevel="0" collapsed="false">
      <c r="A12" s="12" t="n">
        <v>6</v>
      </c>
      <c r="B12" s="13" t="n">
        <f aca="true">IFERROR(DATE(YEAR(TODAY()),MONTH(TODAY()),6),"")</f>
        <v>46148</v>
      </c>
      <c r="C12" s="12" t="str">
        <f aca="false">IFERROR(CHOOSE(WEEKDAY(B12,2),"Hétfő","Kedd","Szerda","Csütörtök","Péntek","Szombat","Vasárnap"),"")</f>
        <v>Szerda</v>
      </c>
      <c r="D12" s="14"/>
      <c r="E12" s="14"/>
      <c r="F12" s="15" t="str">
        <f aca="false">IFERROR(IF(AND(D12&lt;&gt;"",E12&lt;&gt;""),E12-D12,""),"")</f>
        <v/>
      </c>
      <c r="G12" s="15" t="str">
        <f aca="false">IFERROR(IF(F12&gt;TIME(8,0,0),F12-TIME(8,0,0),""),"")</f>
        <v/>
      </c>
      <c r="H12" s="15"/>
      <c r="I12" s="16"/>
      <c r="J12" s="16"/>
    </row>
    <row r="13" customFormat="false" ht="18" hidden="false" customHeight="true" outlineLevel="0" collapsed="false">
      <c r="A13" s="12" t="n">
        <v>7</v>
      </c>
      <c r="B13" s="13" t="n">
        <f aca="true">IFERROR(DATE(YEAR(TODAY()),MONTH(TODAY()),7),"")</f>
        <v>46149</v>
      </c>
      <c r="C13" s="12" t="str">
        <f aca="false">IFERROR(CHOOSE(WEEKDAY(B13,2),"Hétfő","Kedd","Szerda","Csütörtök","Péntek","Szombat","Vasárnap"),"")</f>
        <v>Csütörtök</v>
      </c>
      <c r="D13" s="14"/>
      <c r="E13" s="14"/>
      <c r="F13" s="15" t="str">
        <f aca="false">IFERROR(IF(AND(D13&lt;&gt;"",E13&lt;&gt;""),E13-D13,""),"")</f>
        <v/>
      </c>
      <c r="G13" s="15" t="str">
        <f aca="false">IFERROR(IF(F13&gt;TIME(8,0,0),F13-TIME(8,0,0),""),"")</f>
        <v/>
      </c>
      <c r="H13" s="15"/>
      <c r="I13" s="16"/>
      <c r="J13" s="16"/>
    </row>
    <row r="14" customFormat="false" ht="18" hidden="false" customHeight="true" outlineLevel="0" collapsed="false">
      <c r="A14" s="7" t="n">
        <v>8</v>
      </c>
      <c r="B14" s="8" t="n">
        <f aca="true">IFERROR(DATE(YEAR(TODAY()),MONTH(TODAY()),8),"")</f>
        <v>46150</v>
      </c>
      <c r="C14" s="7" t="str">
        <f aca="false">IFERROR(CHOOSE(WEEKDAY(B14,2),"Hétfő","Kedd","Szerda","Csütörtök","Péntek","Szombat","Vasárnap"),"")</f>
        <v>Péntek</v>
      </c>
      <c r="D14" s="9"/>
      <c r="E14" s="9"/>
      <c r="F14" s="10" t="str">
        <f aca="false">IFERROR(IF(AND(D14&lt;&gt;"",E14&lt;&gt;""),E14-D14,""),"")</f>
        <v/>
      </c>
      <c r="G14" s="10" t="str">
        <f aca="false">IFERROR(IF(F14&gt;TIME(8,0,0),F14-TIME(8,0,0),""),"")</f>
        <v/>
      </c>
      <c r="H14" s="10"/>
      <c r="I14" s="11"/>
      <c r="J14" s="11"/>
    </row>
    <row r="15" customFormat="false" ht="18" hidden="false" customHeight="true" outlineLevel="0" collapsed="false">
      <c r="A15" s="7" t="n">
        <v>9</v>
      </c>
      <c r="B15" s="8" t="n">
        <f aca="true">IFERROR(DATE(YEAR(TODAY()),MONTH(TODAY()),9),"")</f>
        <v>46151</v>
      </c>
      <c r="C15" s="7" t="str">
        <f aca="false">IFERROR(CHOOSE(WEEKDAY(B15,2),"Hétfő","Kedd","Szerda","Csütörtök","Péntek","Szombat","Vasárnap"),"")</f>
        <v>Szombat</v>
      </c>
      <c r="D15" s="9"/>
      <c r="E15" s="9"/>
      <c r="F15" s="10" t="str">
        <f aca="false">IFERROR(IF(AND(D15&lt;&gt;"",E15&lt;&gt;""),E15-D15,""),"")</f>
        <v/>
      </c>
      <c r="G15" s="10" t="str">
        <f aca="false">IFERROR(IF(F15&gt;TIME(8,0,0),F15-TIME(8,0,0),""),"")</f>
        <v/>
      </c>
      <c r="H15" s="10"/>
      <c r="I15" s="11"/>
      <c r="J15" s="11"/>
    </row>
    <row r="16" customFormat="false" ht="18" hidden="false" customHeight="true" outlineLevel="0" collapsed="false">
      <c r="A16" s="7" t="n">
        <v>10</v>
      </c>
      <c r="B16" s="8" t="n">
        <f aca="true">IFERROR(DATE(YEAR(TODAY()),MONTH(TODAY()),10),"")</f>
        <v>46152</v>
      </c>
      <c r="C16" s="7" t="str">
        <f aca="false">IFERROR(CHOOSE(WEEKDAY(B16,2),"Hétfő","Kedd","Szerda","Csütörtök","Péntek","Szombat","Vasárnap"),"")</f>
        <v>Vasárnap</v>
      </c>
      <c r="D16" s="9"/>
      <c r="E16" s="9"/>
      <c r="F16" s="10" t="str">
        <f aca="false">IFERROR(IF(AND(D16&lt;&gt;"",E16&lt;&gt;""),E16-D16,""),"")</f>
        <v/>
      </c>
      <c r="G16" s="10" t="str">
        <f aca="false">IFERROR(IF(F16&gt;TIME(8,0,0),F16-TIME(8,0,0),""),"")</f>
        <v/>
      </c>
      <c r="H16" s="10"/>
      <c r="I16" s="11"/>
      <c r="J16" s="11"/>
    </row>
    <row r="17" customFormat="false" ht="18" hidden="false" customHeight="true" outlineLevel="0" collapsed="false">
      <c r="A17" s="7" t="n">
        <v>11</v>
      </c>
      <c r="B17" s="8" t="n">
        <f aca="true">IFERROR(DATE(YEAR(TODAY()),MONTH(TODAY()),11),"")</f>
        <v>46153</v>
      </c>
      <c r="C17" s="7" t="str">
        <f aca="false">IFERROR(CHOOSE(WEEKDAY(B17,2),"Hétfő","Kedd","Szerda","Csütörtök","Péntek","Szombat","Vasárnap"),"")</f>
        <v>Hétfő</v>
      </c>
      <c r="D17" s="9"/>
      <c r="E17" s="9"/>
      <c r="F17" s="10" t="str">
        <f aca="false">IFERROR(IF(AND(D17&lt;&gt;"",E17&lt;&gt;""),E17-D17,""),"")</f>
        <v/>
      </c>
      <c r="G17" s="10" t="str">
        <f aca="false">IFERROR(IF(F17&gt;TIME(8,0,0),F17-TIME(8,0,0),""),"")</f>
        <v/>
      </c>
      <c r="H17" s="10"/>
      <c r="I17" s="11"/>
      <c r="J17" s="11"/>
    </row>
    <row r="18" customFormat="false" ht="18" hidden="false" customHeight="true" outlineLevel="0" collapsed="false">
      <c r="A18" s="7" t="n">
        <v>12</v>
      </c>
      <c r="B18" s="8" t="n">
        <f aca="true">IFERROR(DATE(YEAR(TODAY()),MONTH(TODAY()),12),"")</f>
        <v>46154</v>
      </c>
      <c r="C18" s="7" t="str">
        <f aca="false">IFERROR(CHOOSE(WEEKDAY(B18,2),"Hétfő","Kedd","Szerda","Csütörtök","Péntek","Szombat","Vasárnap"),"")</f>
        <v>Kedd</v>
      </c>
      <c r="D18" s="9"/>
      <c r="E18" s="9"/>
      <c r="F18" s="10" t="str">
        <f aca="false">IFERROR(IF(AND(D18&lt;&gt;"",E18&lt;&gt;""),E18-D18,""),"")</f>
        <v/>
      </c>
      <c r="G18" s="10" t="str">
        <f aca="false">IFERROR(IF(F18&gt;TIME(8,0,0),F18-TIME(8,0,0),""),"")</f>
        <v/>
      </c>
      <c r="H18" s="10"/>
      <c r="I18" s="11"/>
      <c r="J18" s="11"/>
    </row>
    <row r="19" customFormat="false" ht="18" hidden="false" customHeight="true" outlineLevel="0" collapsed="false">
      <c r="A19" s="12" t="n">
        <v>13</v>
      </c>
      <c r="B19" s="13" t="n">
        <f aca="true">IFERROR(DATE(YEAR(TODAY()),MONTH(TODAY()),13),"")</f>
        <v>46155</v>
      </c>
      <c r="C19" s="12" t="str">
        <f aca="false">IFERROR(CHOOSE(WEEKDAY(B19,2),"Hétfő","Kedd","Szerda","Csütörtök","Péntek","Szombat","Vasárnap"),"")</f>
        <v>Szerda</v>
      </c>
      <c r="D19" s="14"/>
      <c r="E19" s="14"/>
      <c r="F19" s="15" t="str">
        <f aca="false">IFERROR(IF(AND(D19&lt;&gt;"",E19&lt;&gt;""),E19-D19,""),"")</f>
        <v/>
      </c>
      <c r="G19" s="15" t="str">
        <f aca="false">IFERROR(IF(F19&gt;TIME(8,0,0),F19-TIME(8,0,0),""),"")</f>
        <v/>
      </c>
      <c r="H19" s="15"/>
      <c r="I19" s="16"/>
      <c r="J19" s="16"/>
    </row>
    <row r="20" customFormat="false" ht="18" hidden="false" customHeight="true" outlineLevel="0" collapsed="false">
      <c r="A20" s="12" t="n">
        <v>14</v>
      </c>
      <c r="B20" s="13" t="n">
        <f aca="true">IFERROR(DATE(YEAR(TODAY()),MONTH(TODAY()),14),"")</f>
        <v>46156</v>
      </c>
      <c r="C20" s="12" t="str">
        <f aca="false">IFERROR(CHOOSE(WEEKDAY(B20,2),"Hétfő","Kedd","Szerda","Csütörtök","Péntek","Szombat","Vasárnap"),"")</f>
        <v>Csütörtök</v>
      </c>
      <c r="D20" s="14"/>
      <c r="E20" s="14"/>
      <c r="F20" s="15" t="str">
        <f aca="false">IFERROR(IF(AND(D20&lt;&gt;"",E20&lt;&gt;""),E20-D20,""),"")</f>
        <v/>
      </c>
      <c r="G20" s="15" t="str">
        <f aca="false">IFERROR(IF(F20&gt;TIME(8,0,0),F20-TIME(8,0,0),""),"")</f>
        <v/>
      </c>
      <c r="H20" s="15"/>
      <c r="I20" s="16"/>
      <c r="J20" s="16"/>
    </row>
    <row r="21" customFormat="false" ht="18" hidden="false" customHeight="true" outlineLevel="0" collapsed="false">
      <c r="A21" s="7" t="n">
        <v>15</v>
      </c>
      <c r="B21" s="8" t="n">
        <f aca="true">IFERROR(DATE(YEAR(TODAY()),MONTH(TODAY()),15),"")</f>
        <v>46157</v>
      </c>
      <c r="C21" s="7" t="str">
        <f aca="false">IFERROR(CHOOSE(WEEKDAY(B21,2),"Hétfő","Kedd","Szerda","Csütörtök","Péntek","Szombat","Vasárnap"),"")</f>
        <v>Péntek</v>
      </c>
      <c r="D21" s="9"/>
      <c r="E21" s="9"/>
      <c r="F21" s="10" t="str">
        <f aca="false">IFERROR(IF(AND(D21&lt;&gt;"",E21&lt;&gt;""),E21-D21,""),"")</f>
        <v/>
      </c>
      <c r="G21" s="10" t="str">
        <f aca="false">IFERROR(IF(F21&gt;TIME(8,0,0),F21-TIME(8,0,0),""),"")</f>
        <v/>
      </c>
      <c r="H21" s="10"/>
      <c r="I21" s="11"/>
      <c r="J21" s="11"/>
    </row>
    <row r="22" customFormat="false" ht="18" hidden="false" customHeight="true" outlineLevel="0" collapsed="false">
      <c r="A22" s="7" t="n">
        <v>16</v>
      </c>
      <c r="B22" s="8" t="n">
        <f aca="true">IFERROR(DATE(YEAR(TODAY()),MONTH(TODAY()),16),"")</f>
        <v>46158</v>
      </c>
      <c r="C22" s="7" t="str">
        <f aca="false">IFERROR(CHOOSE(WEEKDAY(B22,2),"Hétfő","Kedd","Szerda","Csütörtök","Péntek","Szombat","Vasárnap"),"")</f>
        <v>Szombat</v>
      </c>
      <c r="D22" s="9"/>
      <c r="E22" s="9"/>
      <c r="F22" s="10" t="str">
        <f aca="false">IFERROR(IF(AND(D22&lt;&gt;"",E22&lt;&gt;""),E22-D22,""),"")</f>
        <v/>
      </c>
      <c r="G22" s="10" t="str">
        <f aca="false">IFERROR(IF(F22&gt;TIME(8,0,0),F22-TIME(8,0,0),""),"")</f>
        <v/>
      </c>
      <c r="H22" s="10"/>
      <c r="I22" s="11"/>
      <c r="J22" s="11"/>
    </row>
    <row r="23" customFormat="false" ht="18" hidden="false" customHeight="true" outlineLevel="0" collapsed="false">
      <c r="A23" s="7" t="n">
        <v>17</v>
      </c>
      <c r="B23" s="8" t="n">
        <f aca="true">IFERROR(DATE(YEAR(TODAY()),MONTH(TODAY()),17),"")</f>
        <v>46159</v>
      </c>
      <c r="C23" s="7" t="str">
        <f aca="false">IFERROR(CHOOSE(WEEKDAY(B23,2),"Hétfő","Kedd","Szerda","Csütörtök","Péntek","Szombat","Vasárnap"),"")</f>
        <v>Vasárnap</v>
      </c>
      <c r="D23" s="9"/>
      <c r="E23" s="9"/>
      <c r="F23" s="10" t="str">
        <f aca="false">IFERROR(IF(AND(D23&lt;&gt;"",E23&lt;&gt;""),E23-D23,""),"")</f>
        <v/>
      </c>
      <c r="G23" s="10" t="str">
        <f aca="false">IFERROR(IF(F23&gt;TIME(8,0,0),F23-TIME(8,0,0),""),"")</f>
        <v/>
      </c>
      <c r="H23" s="10"/>
      <c r="I23" s="11"/>
      <c r="J23" s="11"/>
    </row>
    <row r="24" customFormat="false" ht="18" hidden="false" customHeight="true" outlineLevel="0" collapsed="false">
      <c r="A24" s="7" t="n">
        <v>18</v>
      </c>
      <c r="B24" s="8" t="n">
        <f aca="true">IFERROR(DATE(YEAR(TODAY()),MONTH(TODAY()),18),"")</f>
        <v>46160</v>
      </c>
      <c r="C24" s="7" t="str">
        <f aca="false">IFERROR(CHOOSE(WEEKDAY(B24,2),"Hétfő","Kedd","Szerda","Csütörtök","Péntek","Szombat","Vasárnap"),"")</f>
        <v>Hétfő</v>
      </c>
      <c r="D24" s="9"/>
      <c r="E24" s="9"/>
      <c r="F24" s="10" t="str">
        <f aca="false">IFERROR(IF(AND(D24&lt;&gt;"",E24&lt;&gt;""),E24-D24,""),"")</f>
        <v/>
      </c>
      <c r="G24" s="10" t="str">
        <f aca="false">IFERROR(IF(F24&gt;TIME(8,0,0),F24-TIME(8,0,0),""),"")</f>
        <v/>
      </c>
      <c r="H24" s="10"/>
      <c r="I24" s="11"/>
      <c r="J24" s="11"/>
    </row>
    <row r="25" customFormat="false" ht="18" hidden="false" customHeight="true" outlineLevel="0" collapsed="false">
      <c r="A25" s="7" t="n">
        <v>19</v>
      </c>
      <c r="B25" s="8" t="n">
        <f aca="true">IFERROR(DATE(YEAR(TODAY()),MONTH(TODAY()),19),"")</f>
        <v>46161</v>
      </c>
      <c r="C25" s="7" t="str">
        <f aca="false">IFERROR(CHOOSE(WEEKDAY(B25,2),"Hétfő","Kedd","Szerda","Csütörtök","Péntek","Szombat","Vasárnap"),"")</f>
        <v>Kedd</v>
      </c>
      <c r="D25" s="9"/>
      <c r="E25" s="9"/>
      <c r="F25" s="10" t="str">
        <f aca="false">IFERROR(IF(AND(D25&lt;&gt;"",E25&lt;&gt;""),E25-D25,""),"")</f>
        <v/>
      </c>
      <c r="G25" s="10" t="str">
        <f aca="false">IFERROR(IF(F25&gt;TIME(8,0,0),F25-TIME(8,0,0),""),"")</f>
        <v/>
      </c>
      <c r="H25" s="10"/>
      <c r="I25" s="11"/>
      <c r="J25" s="11"/>
    </row>
    <row r="26" customFormat="false" ht="18" hidden="false" customHeight="true" outlineLevel="0" collapsed="false">
      <c r="A26" s="12" t="n">
        <v>20</v>
      </c>
      <c r="B26" s="13" t="n">
        <f aca="true">IFERROR(DATE(YEAR(TODAY()),MONTH(TODAY()),20),"")</f>
        <v>46162</v>
      </c>
      <c r="C26" s="12" t="str">
        <f aca="false">IFERROR(CHOOSE(WEEKDAY(B26,2),"Hétfő","Kedd","Szerda","Csütörtök","Péntek","Szombat","Vasárnap"),"")</f>
        <v>Szerda</v>
      </c>
      <c r="D26" s="14"/>
      <c r="E26" s="14"/>
      <c r="F26" s="15" t="str">
        <f aca="false">IFERROR(IF(AND(D26&lt;&gt;"",E26&lt;&gt;""),E26-D26,""),"")</f>
        <v/>
      </c>
      <c r="G26" s="15" t="str">
        <f aca="false">IFERROR(IF(F26&gt;TIME(8,0,0),F26-TIME(8,0,0),""),"")</f>
        <v/>
      </c>
      <c r="H26" s="15"/>
      <c r="I26" s="16"/>
      <c r="J26" s="16"/>
    </row>
    <row r="27" customFormat="false" ht="18" hidden="false" customHeight="true" outlineLevel="0" collapsed="false">
      <c r="A27" s="12" t="n">
        <v>21</v>
      </c>
      <c r="B27" s="13" t="n">
        <f aca="true">IFERROR(DATE(YEAR(TODAY()),MONTH(TODAY()),21),"")</f>
        <v>46163</v>
      </c>
      <c r="C27" s="12" t="str">
        <f aca="false">IFERROR(CHOOSE(WEEKDAY(B27,2),"Hétfő","Kedd","Szerda","Csütörtök","Péntek","Szombat","Vasárnap"),"")</f>
        <v>Csütörtök</v>
      </c>
      <c r="D27" s="14"/>
      <c r="E27" s="14"/>
      <c r="F27" s="15" t="str">
        <f aca="false">IFERROR(IF(AND(D27&lt;&gt;"",E27&lt;&gt;""),E27-D27,""),"")</f>
        <v/>
      </c>
      <c r="G27" s="15" t="str">
        <f aca="false">IFERROR(IF(F27&gt;TIME(8,0,0),F27-TIME(8,0,0),""),"")</f>
        <v/>
      </c>
      <c r="H27" s="15"/>
      <c r="I27" s="16"/>
      <c r="J27" s="16"/>
    </row>
    <row r="28" customFormat="false" ht="18" hidden="false" customHeight="true" outlineLevel="0" collapsed="false">
      <c r="A28" s="7" t="n">
        <v>22</v>
      </c>
      <c r="B28" s="8" t="n">
        <f aca="true">IFERROR(DATE(YEAR(TODAY()),MONTH(TODAY()),22),"")</f>
        <v>46164</v>
      </c>
      <c r="C28" s="7" t="str">
        <f aca="false">IFERROR(CHOOSE(WEEKDAY(B28,2),"Hétfő","Kedd","Szerda","Csütörtök","Péntek","Szombat","Vasárnap"),"")</f>
        <v>Péntek</v>
      </c>
      <c r="D28" s="9"/>
      <c r="E28" s="9"/>
      <c r="F28" s="10" t="str">
        <f aca="false">IFERROR(IF(AND(D28&lt;&gt;"",E28&lt;&gt;""),E28-D28,""),"")</f>
        <v/>
      </c>
      <c r="G28" s="10" t="str">
        <f aca="false">IFERROR(IF(F28&gt;TIME(8,0,0),F28-TIME(8,0,0),""),"")</f>
        <v/>
      </c>
      <c r="H28" s="10"/>
      <c r="I28" s="11"/>
      <c r="J28" s="11"/>
    </row>
    <row r="29" customFormat="false" ht="18" hidden="false" customHeight="true" outlineLevel="0" collapsed="false">
      <c r="A29" s="7" t="n">
        <v>23</v>
      </c>
      <c r="B29" s="8" t="n">
        <f aca="true">IFERROR(DATE(YEAR(TODAY()),MONTH(TODAY()),23),"")</f>
        <v>46165</v>
      </c>
      <c r="C29" s="7" t="str">
        <f aca="false">IFERROR(CHOOSE(WEEKDAY(B29,2),"Hétfő","Kedd","Szerda","Csütörtök","Péntek","Szombat","Vasárnap"),"")</f>
        <v>Szombat</v>
      </c>
      <c r="D29" s="9"/>
      <c r="E29" s="9"/>
      <c r="F29" s="10" t="str">
        <f aca="false">IFERROR(IF(AND(D29&lt;&gt;"",E29&lt;&gt;""),E29-D29,""),"")</f>
        <v/>
      </c>
      <c r="G29" s="10" t="str">
        <f aca="false">IFERROR(IF(F29&gt;TIME(8,0,0),F29-TIME(8,0,0),""),"")</f>
        <v/>
      </c>
      <c r="H29" s="10"/>
      <c r="I29" s="11"/>
      <c r="J29" s="11"/>
    </row>
    <row r="30" customFormat="false" ht="18" hidden="false" customHeight="true" outlineLevel="0" collapsed="false">
      <c r="A30" s="7" t="n">
        <v>24</v>
      </c>
      <c r="B30" s="8" t="n">
        <f aca="true">IFERROR(DATE(YEAR(TODAY()),MONTH(TODAY()),24),"")</f>
        <v>46166</v>
      </c>
      <c r="C30" s="7" t="str">
        <f aca="false">IFERROR(CHOOSE(WEEKDAY(B30,2),"Hétfő","Kedd","Szerda","Csütörtök","Péntek","Szombat","Vasárnap"),"")</f>
        <v>Vasárnap</v>
      </c>
      <c r="D30" s="9"/>
      <c r="E30" s="9"/>
      <c r="F30" s="10" t="str">
        <f aca="false">IFERROR(IF(AND(D30&lt;&gt;"",E30&lt;&gt;""),E30-D30,""),"")</f>
        <v/>
      </c>
      <c r="G30" s="10" t="str">
        <f aca="false">IFERROR(IF(F30&gt;TIME(8,0,0),F30-TIME(8,0,0),""),"")</f>
        <v/>
      </c>
      <c r="H30" s="10"/>
      <c r="I30" s="11"/>
      <c r="J30" s="11"/>
    </row>
    <row r="31" customFormat="false" ht="18" hidden="false" customHeight="true" outlineLevel="0" collapsed="false">
      <c r="A31" s="7" t="n">
        <v>25</v>
      </c>
      <c r="B31" s="8" t="n">
        <f aca="true">IFERROR(DATE(YEAR(TODAY()),MONTH(TODAY()),25),"")</f>
        <v>46167</v>
      </c>
      <c r="C31" s="7" t="str">
        <f aca="false">IFERROR(CHOOSE(WEEKDAY(B31,2),"Hétfő","Kedd","Szerda","Csütörtök","Péntek","Szombat","Vasárnap"),"")</f>
        <v>Hétfő</v>
      </c>
      <c r="D31" s="9"/>
      <c r="E31" s="9"/>
      <c r="F31" s="10" t="str">
        <f aca="false">IFERROR(IF(AND(D31&lt;&gt;"",E31&lt;&gt;""),E31-D31,""),"")</f>
        <v/>
      </c>
      <c r="G31" s="10" t="str">
        <f aca="false">IFERROR(IF(F31&gt;TIME(8,0,0),F31-TIME(8,0,0),""),"")</f>
        <v/>
      </c>
      <c r="H31" s="10"/>
      <c r="I31" s="11"/>
      <c r="J31" s="11"/>
    </row>
    <row r="32" customFormat="false" ht="18" hidden="false" customHeight="true" outlineLevel="0" collapsed="false">
      <c r="A32" s="7" t="n">
        <v>26</v>
      </c>
      <c r="B32" s="8" t="n">
        <f aca="true">IFERROR(DATE(YEAR(TODAY()),MONTH(TODAY()),26),"")</f>
        <v>46168</v>
      </c>
      <c r="C32" s="7" t="str">
        <f aca="false">IFERROR(CHOOSE(WEEKDAY(B32,2),"Hétfő","Kedd","Szerda","Csütörtök","Péntek","Szombat","Vasárnap"),"")</f>
        <v>Kedd</v>
      </c>
      <c r="D32" s="9"/>
      <c r="E32" s="9"/>
      <c r="F32" s="10" t="str">
        <f aca="false">IFERROR(IF(AND(D32&lt;&gt;"",E32&lt;&gt;""),E32-D32,""),"")</f>
        <v/>
      </c>
      <c r="G32" s="10" t="str">
        <f aca="false">IFERROR(IF(F32&gt;TIME(8,0,0),F32-TIME(8,0,0),""),"")</f>
        <v/>
      </c>
      <c r="H32" s="10"/>
      <c r="I32" s="11"/>
      <c r="J32" s="11"/>
    </row>
    <row r="33" customFormat="false" ht="18" hidden="false" customHeight="true" outlineLevel="0" collapsed="false">
      <c r="A33" s="12" t="n">
        <v>27</v>
      </c>
      <c r="B33" s="13" t="n">
        <f aca="true">IFERROR(DATE(YEAR(TODAY()),MONTH(TODAY()),27),"")</f>
        <v>46169</v>
      </c>
      <c r="C33" s="12" t="str">
        <f aca="false">IFERROR(CHOOSE(WEEKDAY(B33,2),"Hétfő","Kedd","Szerda","Csütörtök","Péntek","Szombat","Vasárnap"),"")</f>
        <v>Szerda</v>
      </c>
      <c r="D33" s="14"/>
      <c r="E33" s="14"/>
      <c r="F33" s="15" t="str">
        <f aca="false">IFERROR(IF(AND(D33&lt;&gt;"",E33&lt;&gt;""),E33-D33,""),"")</f>
        <v/>
      </c>
      <c r="G33" s="15" t="str">
        <f aca="false">IFERROR(IF(F33&gt;TIME(8,0,0),F33-TIME(8,0,0),""),"")</f>
        <v/>
      </c>
      <c r="H33" s="15"/>
      <c r="I33" s="16"/>
      <c r="J33" s="16"/>
    </row>
    <row r="34" customFormat="false" ht="18" hidden="false" customHeight="true" outlineLevel="0" collapsed="false">
      <c r="A34" s="12" t="n">
        <v>28</v>
      </c>
      <c r="B34" s="13" t="n">
        <f aca="true">IFERROR(DATE(YEAR(TODAY()),MONTH(TODAY()),28),"")</f>
        <v>46170</v>
      </c>
      <c r="C34" s="12" t="str">
        <f aca="false">IFERROR(CHOOSE(WEEKDAY(B34,2),"Hétfő","Kedd","Szerda","Csütörtök","Péntek","Szombat","Vasárnap"),"")</f>
        <v>Csütörtök</v>
      </c>
      <c r="D34" s="14"/>
      <c r="E34" s="14"/>
      <c r="F34" s="15" t="str">
        <f aca="false">IFERROR(IF(AND(D34&lt;&gt;"",E34&lt;&gt;""),E34-D34,""),"")</f>
        <v/>
      </c>
      <c r="G34" s="15" t="str">
        <f aca="false">IFERROR(IF(F34&gt;TIME(8,0,0),F34-TIME(8,0,0),""),"")</f>
        <v/>
      </c>
      <c r="H34" s="15"/>
      <c r="I34" s="16"/>
      <c r="J34" s="16"/>
    </row>
    <row r="35" customFormat="false" ht="18" hidden="false" customHeight="true" outlineLevel="0" collapsed="false">
      <c r="A35" s="7" t="n">
        <v>29</v>
      </c>
      <c r="B35" s="8" t="n">
        <f aca="true">IFERROR(DATE(YEAR(TODAY()),MONTH(TODAY()),29),"")</f>
        <v>46171</v>
      </c>
      <c r="C35" s="7" t="str">
        <f aca="false">IFERROR(CHOOSE(WEEKDAY(B35,2),"Hétfő","Kedd","Szerda","Csütörtök","Péntek","Szombat","Vasárnap"),"")</f>
        <v>Péntek</v>
      </c>
      <c r="D35" s="9"/>
      <c r="E35" s="9"/>
      <c r="F35" s="10" t="str">
        <f aca="false">IFERROR(IF(AND(D35&lt;&gt;"",E35&lt;&gt;""),E35-D35,""),"")</f>
        <v/>
      </c>
      <c r="G35" s="10" t="str">
        <f aca="false">IFERROR(IF(F35&gt;TIME(8,0,0),F35-TIME(8,0,0),""),"")</f>
        <v/>
      </c>
      <c r="H35" s="10"/>
      <c r="I35" s="11"/>
      <c r="J35" s="11"/>
    </row>
    <row r="36" customFormat="false" ht="18" hidden="false" customHeight="true" outlineLevel="0" collapsed="false">
      <c r="A36" s="7" t="n">
        <v>30</v>
      </c>
      <c r="B36" s="8" t="n">
        <f aca="true">IFERROR(DATE(YEAR(TODAY()),MONTH(TODAY()),30),"")</f>
        <v>46172</v>
      </c>
      <c r="C36" s="7" t="str">
        <f aca="false">IFERROR(CHOOSE(WEEKDAY(B36,2),"Hétfő","Kedd","Szerda","Csütörtök","Péntek","Szombat","Vasárnap"),"")</f>
        <v>Szombat</v>
      </c>
      <c r="D36" s="9"/>
      <c r="E36" s="9"/>
      <c r="F36" s="10" t="str">
        <f aca="false">IFERROR(IF(AND(D36&lt;&gt;"",E36&lt;&gt;""),E36-D36,""),"")</f>
        <v/>
      </c>
      <c r="G36" s="10" t="str">
        <f aca="false">IFERROR(IF(F36&gt;TIME(8,0,0),F36-TIME(8,0,0),""),"")</f>
        <v/>
      </c>
      <c r="H36" s="10"/>
      <c r="I36" s="11"/>
      <c r="J36" s="11"/>
    </row>
    <row r="37" customFormat="false" ht="18" hidden="false" customHeight="true" outlineLevel="0" collapsed="false">
      <c r="A37" s="7" t="n">
        <v>31</v>
      </c>
      <c r="B37" s="8" t="n">
        <f aca="true">IFERROR(DATE(YEAR(TODAY()),MONTH(TODAY()),31),"")</f>
        <v>46173</v>
      </c>
      <c r="C37" s="7" t="str">
        <f aca="false">IFERROR(CHOOSE(WEEKDAY(B37,2),"Hétfő","Kedd","Szerda","Csütörtök","Péntek","Szombat","Vasárnap"),"")</f>
        <v>Vasárnap</v>
      </c>
      <c r="D37" s="9"/>
      <c r="E37" s="9"/>
      <c r="F37" s="10" t="str">
        <f aca="false">IFERROR(IF(AND(D37&lt;&gt;"",E37&lt;&gt;""),E37-D37,""),"")</f>
        <v/>
      </c>
      <c r="G37" s="10" t="str">
        <f aca="false">IFERROR(IF(F37&gt;TIME(8,0,0),F37-TIME(8,0,0),""),"")</f>
        <v/>
      </c>
      <c r="H37" s="10"/>
      <c r="I37" s="11"/>
      <c r="J37" s="11"/>
    </row>
    <row r="38" customFormat="false" ht="21.75" hidden="false" customHeight="true" outlineLevel="0" collapsed="false">
      <c r="A38" s="17" t="s">
        <v>17</v>
      </c>
      <c r="B38" s="17"/>
      <c r="C38" s="17"/>
      <c r="D38" s="17"/>
      <c r="E38" s="17"/>
      <c r="F38" s="18" t="n">
        <f aca="false">SUM(F7:F37)</f>
        <v>0</v>
      </c>
      <c r="G38" s="18" t="n">
        <f aca="false">SUM(G7:G37)</f>
        <v>0</v>
      </c>
      <c r="H38" s="18" t="n">
        <f aca="false">SUM(H7:H37)</f>
        <v>0</v>
      </c>
      <c r="I38" s="19"/>
      <c r="J38" s="19"/>
    </row>
    <row r="39" customFormat="false" ht="19.5" hidden="false" customHeight="true" outlineLevel="0" collapsed="false">
      <c r="A39" s="20" t="s">
        <v>18</v>
      </c>
      <c r="B39" s="20"/>
      <c r="C39" s="20"/>
      <c r="D39" s="20"/>
      <c r="E39" s="20"/>
      <c r="F39" s="21"/>
    </row>
    <row r="40" customFormat="false" ht="19.5" hidden="false" customHeight="true" outlineLevel="0" collapsed="false">
      <c r="A40" s="20" t="s">
        <v>19</v>
      </c>
      <c r="B40" s="20"/>
      <c r="C40" s="20"/>
      <c r="D40" s="20"/>
      <c r="E40" s="20"/>
      <c r="F40" s="18" t="n">
        <f aca="false">IFERROR(F38-F39,"")</f>
        <v>0</v>
      </c>
    </row>
    <row r="42" customFormat="false" ht="39.75" hidden="false" customHeight="true" outlineLevel="0" collapsed="false">
      <c r="A42" s="22" t="s">
        <v>20</v>
      </c>
      <c r="B42" s="22"/>
      <c r="C42" s="22"/>
      <c r="D42" s="22"/>
      <c r="G42" s="22" t="s">
        <v>21</v>
      </c>
      <c r="H42" s="22"/>
      <c r="I42" s="22"/>
      <c r="J42" s="22"/>
    </row>
    <row r="44" customFormat="false" ht="15" hidden="false" customHeight="true" outlineLevel="0" collapsed="false">
      <c r="A44" s="23" t="s">
        <v>22</v>
      </c>
      <c r="B44" s="23"/>
      <c r="C44" s="23"/>
      <c r="D44" s="23"/>
      <c r="E44" s="23"/>
      <c r="F44" s="23"/>
      <c r="G44" s="23"/>
      <c r="H44" s="23"/>
      <c r="I44" s="23"/>
      <c r="J44" s="23"/>
    </row>
  </sheetData>
  <mergeCells count="13">
    <mergeCell ref="A1:J1"/>
    <mergeCell ref="B2:D2"/>
    <mergeCell ref="G2:J2"/>
    <mergeCell ref="B3:D3"/>
    <mergeCell ref="G3:J3"/>
    <mergeCell ref="B4:D4"/>
    <mergeCell ref="G4:J4"/>
    <mergeCell ref="A38:E38"/>
    <mergeCell ref="A39:E39"/>
    <mergeCell ref="A40:E40"/>
    <mergeCell ref="A42:D42"/>
    <mergeCell ref="G42:J42"/>
    <mergeCell ref="A44:J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2026-05-21T11:37:55Z</dcterms:created>
  <dc:creator>openpyxl</dc:creator>
  <dc:description/>
  <dc:language>en-US</dc:language>
  <cp:lastModifiedBy/>
  <dcterms:modified xsi:type="dcterms:W3CDTF">2026-05-21T11:37:55Z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